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точнения субс." sheetId="1" r:id="rId1"/>
    <sheet name="расп.субс.на 01.09.2021 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<sst xmlns="http://schemas.openxmlformats.org/spreadsheetml/2006/main" count="147" uniqueCount="63">
  <si>
    <t>№ п/п</t>
  </si>
  <si>
    <t>МАОУ СОШ п.Цементный</t>
  </si>
  <si>
    <t>МАДОУ д/с № 16</t>
  </si>
  <si>
    <t>МБОУ СОШ п.Ребристый</t>
  </si>
  <si>
    <t>МБОУ СОШ с.Аятское</t>
  </si>
  <si>
    <t>МБОУ СОШ с.Конево</t>
  </si>
  <si>
    <t>МБОУ СОШ п.Калиново</t>
  </si>
  <si>
    <t>МБОУ СОШ п.Аять</t>
  </si>
  <si>
    <t>МБОУ ООШ п.Таватуй</t>
  </si>
  <si>
    <t>Итого по бюджетным учреждениям</t>
  </si>
  <si>
    <t>Итого по автономным учреждениям</t>
  </si>
  <si>
    <t>Всего</t>
  </si>
  <si>
    <t>Наименование     учреждения</t>
  </si>
  <si>
    <t xml:space="preserve">Бюджетные учреждения </t>
  </si>
  <si>
    <t xml:space="preserve">Автономные учреждения </t>
  </si>
  <si>
    <t>Итого сумма по учреждению</t>
  </si>
  <si>
    <t xml:space="preserve">МБОУ СОШ № 1   </t>
  </si>
  <si>
    <t xml:space="preserve">МБОУ СОШ № 4 </t>
  </si>
  <si>
    <t xml:space="preserve">МБОУ СОШ № 5 </t>
  </si>
  <si>
    <t>МБОУ ДО СЮН</t>
  </si>
  <si>
    <t>МБОУ ДО ДЮСШ</t>
  </si>
  <si>
    <t>МБОУ СОШ № 3</t>
  </si>
  <si>
    <t xml:space="preserve">МАОУ СОШ № 2 </t>
  </si>
  <si>
    <t>906,0707,0730145600, 612,241 (организация  ОЛДП)</t>
  </si>
  <si>
    <t>906,0707,0730145600, 622,241 (организация  ОЛДП)</t>
  </si>
  <si>
    <t>906,0707,0730145600, 622,241 (организация  сан.-курорт.озд.)</t>
  </si>
  <si>
    <t>906,0707,07301S5600,622,241 (организация  сан.-курорт.озд.)</t>
  </si>
  <si>
    <t xml:space="preserve">Виды отдыха, КРБ </t>
  </si>
  <si>
    <t>МАОУ СОШ с.Быньги</t>
  </si>
  <si>
    <t>МАУ   " Центр творчества"</t>
  </si>
  <si>
    <t>906,0707,07301S5600,612,241 (организация ОЛДП)</t>
  </si>
  <si>
    <t>906,0707,07301S5600,622,241 (организация ОЛДП)</t>
  </si>
  <si>
    <t>МАОУ СОШ №6</t>
  </si>
  <si>
    <t xml:space="preserve">906,0707,07301S5600,612,241 </t>
  </si>
  <si>
    <t>906,0707,07301S5600,622,241</t>
  </si>
  <si>
    <t>Организация эколого-краеведческой экспедиции "В стране Берендея"</t>
  </si>
  <si>
    <t>Организация  походов выходного дня для учащихся общеобразовательных учреждений</t>
  </si>
  <si>
    <t>Иные формы (сборы, тур.походы)</t>
  </si>
  <si>
    <t>Распределение  средств местного бюджета, предоставленных на организацию отдыха и оздоровления  детей Невьянского городского округа в 2021 году                                              (руб.)                                                                                                                          на 01.06.2021г.</t>
  </si>
  <si>
    <t>Иные формы (сборы, тур.походы, поисковые экспедиции, туристско-краеведческие слеты)</t>
  </si>
  <si>
    <t>Расходы образовательных учреждений, связанные с  проведением у персонала учреждений тестирования методом полимерной цепной реакции на наличие вируса COVID-19 и иммуноферментного анализа на наличие антител к вирусу COVID-19 в целях профилактики и устранения последствий распространения новой коронавирусной инфекции (2019-nCoV) при  организации отдыха детей и их оздоровления в ЛДП</t>
  </si>
  <si>
    <t>906,0707,0730145600, 612,241                   (организация озд. в ЗОЛ)</t>
  </si>
  <si>
    <t>906,0707,07301S5600,612,241  (организация озд. в ЗОЛ)</t>
  </si>
  <si>
    <t>906,0707,0730145600, 622,241 (организация  сан.-курорт.озд.,  озд. в ЗОЛ)</t>
  </si>
  <si>
    <t>906,0707,07301S5600,622,241 (организация  сан.-курорт.озд.,  озд. в ЗОЛ)</t>
  </si>
  <si>
    <t>Иные расходы (связан. с орг.отдыха детей в проф.см.в ЗОЛ)</t>
  </si>
  <si>
    <r>
      <t xml:space="preserve">Распределение  средств местного бюджета, предоставленных на организацию отдыха и оздоровления  детей Невьянского городского округа в 2021 году                                              (руб.)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>на 01.09.2021г.</t>
    </r>
  </si>
  <si>
    <t>906,0707,  0730145600, 612,241 (организация  ОЛДП)</t>
  </si>
  <si>
    <t>906,0707,  07301S5600,612,241 (организация ОЛДП)</t>
  </si>
  <si>
    <t>906,0707,  0730145600, 612,241                   (организация  сан.-курорт.озд.)</t>
  </si>
  <si>
    <t>906,0707,  07301S5600,612,241 (организация  сан.-курорт.озд.)</t>
  </si>
  <si>
    <t>Распределение согласно приказа управления образования НГО от 29.04.2021 № 179-Д (с изменениями от 24.05.2021 № 218-Д)</t>
  </si>
  <si>
    <t>906,0707,   07301S5600,612,241 (организация ОЛДП)</t>
  </si>
  <si>
    <t>906,0707,  07301S5600,612,241  (организация озд. в ЗОЛ)</t>
  </si>
  <si>
    <t>Распределение согласно приказа управления образования НГО от 29.04.2021 № 179-Д (с изменениями от 24.05.2021 № 218-Д, от 02.09.2021 № 334-Д)</t>
  </si>
  <si>
    <t>906,0707,  0730145600, 612,241                             код ЦС 906.3.561</t>
  </si>
  <si>
    <t>906,0707,  07301S5600,612,241            Код ЦС 906.1.431</t>
  </si>
  <si>
    <t>906,0707,   07301S5600,612,241            Код ЦС 906.1.431</t>
  </si>
  <si>
    <t>906,0707,    0730145600, 622,241                             код ЦС 906.3.562</t>
  </si>
  <si>
    <t>906,0707,    07301S5600,622,241            Код ЦС 906.1.432</t>
  </si>
  <si>
    <t>906,0707,   0730145600, 622,241                             код ЦС 906.3.562</t>
  </si>
  <si>
    <t>Предоставлено субсидий  в 2021 году по состоянию на 01.09.2021</t>
  </si>
  <si>
    <t>Изменение плановых назначений (внесение изменений в ПФХД, Соглашение о предоставлении ЦС) в сентябре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</si>
</sst>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0" fontId="2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6" borderId="10" xfId="0" applyFont="1" applyFill="1" applyBorder="1" applyAlignment="1">
      <alignment vertical="justify" wrapText="1"/>
    </xf>
    <xf numFmtId="0" fontId="3" fillId="6" borderId="11" xfId="0" applyFont="1" applyFill="1" applyBorder="1" applyAlignment="1">
      <alignment horizontal="justify" vertical="top" wrapText="1"/>
    </xf>
    <xf numFmtId="2" fontId="3" fillId="6" borderId="1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3" fillId="7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vertical="top" wrapText="1"/>
    </xf>
    <xf numFmtId="2" fontId="2" fillId="0" borderId="11" xfId="0" applyNumberFormat="1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wrapText="1"/>
    </xf>
    <xf numFmtId="2" fontId="3" fillId="7" borderId="10" xfId="0" applyNumberFormat="1" applyFont="1" applyFill="1" applyBorder="1" applyAlignment="1">
      <alignment horizontal="justify" vertical="center"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justify" vertical="center" wrapText="1"/>
    </xf>
    <xf numFmtId="2" fontId="41" fillId="0" borderId="10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justify" vertical="center" wrapText="1"/>
    </xf>
    <xf numFmtId="2" fontId="41" fillId="0" borderId="11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justify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6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6" borderId="10" xfId="0" applyFont="1" applyFill="1" applyBorder="1" applyAlignment="1">
      <alignment horizontal="justify" vertical="top" wrapText="1"/>
    </xf>
    <xf numFmtId="2" fontId="3" fillId="6" borderId="10" xfId="0" applyNumberFormat="1" applyFont="1" applyFill="1" applyBorder="1" applyAlignment="1">
      <alignment horizontal="justify" vertical="center" wrapText="1"/>
    </xf>
    <xf numFmtId="2" fontId="3" fillId="7" borderId="10" xfId="0" applyNumberFormat="1" applyFont="1" applyFill="1" applyBorder="1" applyAlignment="1">
      <alignment horizontal="justify" vertical="center" wrapText="1"/>
    </xf>
    <xf numFmtId="2" fontId="3" fillId="7" borderId="11" xfId="0" applyNumberFormat="1" applyFont="1" applyFill="1" applyBorder="1" applyAlignment="1">
      <alignment horizontal="justify" vertical="center" wrapText="1"/>
    </xf>
    <xf numFmtId="4" fontId="3" fillId="7" borderId="11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justify" wrapText="1"/>
    </xf>
    <xf numFmtId="49" fontId="3" fillId="33" borderId="10" xfId="0" applyNumberFormat="1" applyFont="1" applyFill="1" applyBorder="1" applyAlignment="1">
      <alignment horizontal="justify" wrapText="1"/>
    </xf>
    <xf numFmtId="4" fontId="3" fillId="7" borderId="10" xfId="0" applyNumberFormat="1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 wrapText="1"/>
    </xf>
    <xf numFmtId="0" fontId="3" fillId="0" borderId="18" xfId="0" applyFont="1" applyFill="1" applyBorder="1" applyAlignment="1">
      <alignment horizontal="center" vertical="justify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0" borderId="20" xfId="0" applyNumberFormat="1" applyFont="1" applyBorder="1" applyAlignment="1">
      <alignment horizontal="justify" wrapText="1"/>
    </xf>
    <xf numFmtId="4" fontId="3" fillId="0" borderId="13" xfId="0" applyNumberFormat="1" applyFont="1" applyBorder="1" applyAlignment="1">
      <alignment horizontal="justify" wrapText="1"/>
    </xf>
    <xf numFmtId="4" fontId="3" fillId="0" borderId="23" xfId="0" applyNumberFormat="1" applyFont="1" applyBorder="1" applyAlignment="1">
      <alignment horizontal="justify" wrapText="1"/>
    </xf>
    <xf numFmtId="4" fontId="3" fillId="0" borderId="24" xfId="0" applyNumberFormat="1" applyFont="1" applyBorder="1" applyAlignment="1">
      <alignment horizontal="justify" wrapText="1"/>
    </xf>
    <xf numFmtId="4" fontId="3" fillId="0" borderId="21" xfId="0" applyNumberFormat="1" applyFont="1" applyBorder="1" applyAlignment="1">
      <alignment horizontal="justify" wrapText="1"/>
    </xf>
    <xf numFmtId="4" fontId="3" fillId="0" borderId="14" xfId="0" applyNumberFormat="1" applyFont="1" applyBorder="1" applyAlignment="1">
      <alignment horizontal="justify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justify" wrapText="1"/>
    </xf>
    <xf numFmtId="49" fontId="3" fillId="7" borderId="11" xfId="0" applyNumberFormat="1" applyFont="1" applyFill="1" applyBorder="1" applyAlignment="1">
      <alignment horizontal="center" wrapText="1"/>
    </xf>
    <xf numFmtId="49" fontId="3" fillId="7" borderId="22" xfId="0" applyNumberFormat="1" applyFont="1" applyFill="1" applyBorder="1" applyAlignment="1">
      <alignment horizontal="center" wrapText="1"/>
    </xf>
    <xf numFmtId="49" fontId="3" fillId="7" borderId="15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1" fontId="3" fillId="6" borderId="11" xfId="0" applyNumberFormat="1" applyFont="1" applyFill="1" applyBorder="1" applyAlignment="1">
      <alignment horizontal="center" vertical="top" wrapText="1"/>
    </xf>
    <xf numFmtId="1" fontId="3" fillId="6" borderId="15" xfId="0" applyNumberFormat="1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justify" wrapText="1"/>
    </xf>
    <xf numFmtId="0" fontId="3" fillId="6" borderId="17" xfId="0" applyFont="1" applyFill="1" applyBorder="1" applyAlignment="1">
      <alignment horizontal="center" vertical="justify" wrapText="1"/>
    </xf>
    <xf numFmtId="0" fontId="3" fillId="6" borderId="18" xfId="0" applyFont="1" applyFill="1" applyBorder="1" applyAlignment="1">
      <alignment horizontal="center" vertical="justify" wrapText="1"/>
    </xf>
    <xf numFmtId="2" fontId="3" fillId="7" borderId="11" xfId="0" applyNumberFormat="1" applyFont="1" applyFill="1" applyBorder="1" applyAlignment="1">
      <alignment horizontal="center" vertical="center" wrapText="1"/>
    </xf>
    <xf numFmtId="2" fontId="3" fillId="7" borderId="15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4"/>
  <sheetViews>
    <sheetView tabSelected="1" zoomScalePageLayoutView="0" workbookViewId="0" topLeftCell="A16">
      <selection activeCell="U40" sqref="U40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11.28125" style="0" customWidth="1"/>
    <col min="4" max="4" width="11.421875" style="0" customWidth="1"/>
    <col min="5" max="5" width="10.421875" style="0" customWidth="1"/>
    <col min="6" max="6" width="10.00390625" style="0" customWidth="1"/>
    <col min="7" max="7" width="12.140625" style="0" customWidth="1"/>
    <col min="8" max="8" width="12.28125" style="0" customWidth="1"/>
    <col min="9" max="9" width="14.140625" style="0" customWidth="1"/>
    <col min="10" max="10" width="10.140625" style="0" customWidth="1"/>
    <col min="11" max="11" width="11.00390625" style="0" customWidth="1"/>
    <col min="12" max="12" width="13.140625" style="0" customWidth="1"/>
    <col min="13" max="13" width="9.7109375" style="0" customWidth="1"/>
    <col min="14" max="14" width="10.28125" style="0" customWidth="1"/>
    <col min="15" max="15" width="12.7109375" style="0" customWidth="1"/>
    <col min="16" max="16" width="12.00390625" style="0" customWidth="1"/>
    <col min="17" max="17" width="10.8515625" style="0" customWidth="1"/>
    <col min="18" max="18" width="10.7109375" style="0" customWidth="1"/>
    <col min="19" max="19" width="10.8515625" style="0" customWidth="1"/>
    <col min="20" max="20" width="14.7109375" style="0" customWidth="1"/>
    <col min="21" max="21" width="10.57421875" style="0" customWidth="1"/>
    <col min="22" max="22" width="10.421875" style="0" customWidth="1"/>
    <col min="23" max="23" width="10.57421875" style="0" customWidth="1"/>
    <col min="24" max="24" width="10.28125" style="0" customWidth="1"/>
    <col min="25" max="25" width="10.57421875" style="0" customWidth="1"/>
  </cols>
  <sheetData>
    <row r="1" ht="31.5" customHeight="1" hidden="1"/>
    <row r="2" ht="0.75" customHeight="1" hidden="1"/>
    <row r="3" spans="1:3" ht="1.5" customHeight="1" hidden="1">
      <c r="A3" s="10"/>
      <c r="B3" s="10"/>
      <c r="C3" s="10"/>
    </row>
    <row r="4" spans="1:3" ht="12" customHeight="1">
      <c r="A4" s="10"/>
      <c r="B4" s="10"/>
      <c r="C4" s="10"/>
    </row>
    <row r="5" spans="1:12" ht="28.5" customHeight="1">
      <c r="A5" s="11"/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54"/>
    </row>
    <row r="6" spans="1:21" ht="28.5" customHeight="1">
      <c r="A6" s="108" t="s">
        <v>0</v>
      </c>
      <c r="B6" s="97" t="s">
        <v>12</v>
      </c>
      <c r="C6" s="111" t="s">
        <v>51</v>
      </c>
      <c r="D6" s="111"/>
      <c r="E6" s="111"/>
      <c r="F6" s="111"/>
      <c r="G6" s="111"/>
      <c r="H6" s="111"/>
      <c r="I6" s="111"/>
      <c r="J6" s="111"/>
      <c r="K6" s="111"/>
      <c r="L6" s="97" t="s">
        <v>12</v>
      </c>
      <c r="M6" s="93" t="s">
        <v>54</v>
      </c>
      <c r="N6" s="93"/>
      <c r="O6" s="93"/>
      <c r="P6" s="93"/>
      <c r="Q6" s="93"/>
      <c r="R6" s="93"/>
      <c r="S6" s="93"/>
      <c r="T6" s="93"/>
      <c r="U6" s="93"/>
    </row>
    <row r="7" spans="1:25" ht="23.25" customHeight="1">
      <c r="A7" s="109"/>
      <c r="B7" s="97"/>
      <c r="C7" s="112" t="s">
        <v>27</v>
      </c>
      <c r="D7" s="108"/>
      <c r="E7" s="108"/>
      <c r="F7" s="108"/>
      <c r="G7" s="108"/>
      <c r="H7" s="108"/>
      <c r="I7" s="108"/>
      <c r="J7" s="113"/>
      <c r="K7" s="94" t="s">
        <v>15</v>
      </c>
      <c r="L7" s="97"/>
      <c r="M7" s="78" t="s">
        <v>27</v>
      </c>
      <c r="N7" s="76"/>
      <c r="O7" s="76"/>
      <c r="P7" s="76"/>
      <c r="Q7" s="76"/>
      <c r="R7" s="76"/>
      <c r="S7" s="76"/>
      <c r="T7" s="79"/>
      <c r="U7" s="94" t="s">
        <v>15</v>
      </c>
      <c r="V7" s="85" t="s">
        <v>62</v>
      </c>
      <c r="W7" s="86"/>
      <c r="X7" s="85" t="s">
        <v>61</v>
      </c>
      <c r="Y7" s="86"/>
    </row>
    <row r="8" spans="1:25" ht="35.25" customHeight="1">
      <c r="A8" s="110"/>
      <c r="B8" s="97"/>
      <c r="C8" s="114"/>
      <c r="D8" s="110"/>
      <c r="E8" s="110"/>
      <c r="F8" s="110"/>
      <c r="G8" s="110"/>
      <c r="H8" s="110"/>
      <c r="I8" s="110"/>
      <c r="J8" s="115"/>
      <c r="K8" s="95"/>
      <c r="L8" s="97"/>
      <c r="M8" s="80"/>
      <c r="N8" s="77"/>
      <c r="O8" s="77"/>
      <c r="P8" s="77"/>
      <c r="Q8" s="77"/>
      <c r="R8" s="77"/>
      <c r="S8" s="77"/>
      <c r="T8" s="81"/>
      <c r="U8" s="95"/>
      <c r="V8" s="87"/>
      <c r="W8" s="88"/>
      <c r="X8" s="87"/>
      <c r="Y8" s="88"/>
    </row>
    <row r="9" spans="1:25" ht="10.5" customHeight="1">
      <c r="A9" s="98"/>
      <c r="B9" s="98" t="s">
        <v>13</v>
      </c>
      <c r="C9" s="107" t="s">
        <v>47</v>
      </c>
      <c r="D9" s="107" t="s">
        <v>48</v>
      </c>
      <c r="E9" s="107" t="s">
        <v>49</v>
      </c>
      <c r="F9" s="107" t="s">
        <v>50</v>
      </c>
      <c r="G9" s="102" t="s">
        <v>33</v>
      </c>
      <c r="H9" s="103"/>
      <c r="I9" s="103"/>
      <c r="J9" s="104"/>
      <c r="K9" s="95"/>
      <c r="L9" s="98" t="s">
        <v>13</v>
      </c>
      <c r="M9" s="107" t="s">
        <v>47</v>
      </c>
      <c r="N9" s="107" t="s">
        <v>52</v>
      </c>
      <c r="O9" s="107" t="s">
        <v>41</v>
      </c>
      <c r="P9" s="107" t="s">
        <v>53</v>
      </c>
      <c r="Q9" s="102" t="s">
        <v>33</v>
      </c>
      <c r="R9" s="103"/>
      <c r="S9" s="103"/>
      <c r="T9" s="104"/>
      <c r="U9" s="95"/>
      <c r="V9" s="89"/>
      <c r="W9" s="90"/>
      <c r="X9" s="89"/>
      <c r="Y9" s="90"/>
    </row>
    <row r="10" spans="1:25" ht="360" customHeight="1">
      <c r="A10" s="99"/>
      <c r="B10" s="99"/>
      <c r="C10" s="107"/>
      <c r="D10" s="107"/>
      <c r="E10" s="107"/>
      <c r="F10" s="107"/>
      <c r="G10" s="25" t="s">
        <v>35</v>
      </c>
      <c r="H10" s="13" t="s">
        <v>36</v>
      </c>
      <c r="I10" s="25" t="s">
        <v>40</v>
      </c>
      <c r="J10" s="25" t="s">
        <v>37</v>
      </c>
      <c r="K10" s="96"/>
      <c r="L10" s="99"/>
      <c r="M10" s="107"/>
      <c r="N10" s="107"/>
      <c r="O10" s="107"/>
      <c r="P10" s="107"/>
      <c r="Q10" s="25" t="s">
        <v>35</v>
      </c>
      <c r="R10" s="55" t="s">
        <v>36</v>
      </c>
      <c r="S10" s="25" t="s">
        <v>39</v>
      </c>
      <c r="T10" s="25" t="s">
        <v>40</v>
      </c>
      <c r="U10" s="96"/>
      <c r="V10" s="60" t="s">
        <v>55</v>
      </c>
      <c r="W10" s="60" t="s">
        <v>56</v>
      </c>
      <c r="X10" s="61" t="s">
        <v>55</v>
      </c>
      <c r="Y10" s="61" t="s">
        <v>57</v>
      </c>
    </row>
    <row r="11" spans="1:26" ht="21.75" customHeight="1">
      <c r="A11" s="1">
        <v>1</v>
      </c>
      <c r="B11" s="20" t="s">
        <v>16</v>
      </c>
      <c r="C11" s="5">
        <v>106801</v>
      </c>
      <c r="D11" s="6">
        <v>86679</v>
      </c>
      <c r="E11" s="6"/>
      <c r="F11" s="6"/>
      <c r="G11" s="6">
        <v>7040</v>
      </c>
      <c r="H11" s="41">
        <v>17600</v>
      </c>
      <c r="I11" s="41">
        <v>35640</v>
      </c>
      <c r="J11" s="6"/>
      <c r="K11" s="57">
        <f>C11+D11+E11+G11+F11+J11+H11+I11</f>
        <v>253760</v>
      </c>
      <c r="L11" s="20" t="s">
        <v>16</v>
      </c>
      <c r="M11" s="31">
        <v>106801</v>
      </c>
      <c r="N11" s="31">
        <v>86679</v>
      </c>
      <c r="O11" s="41"/>
      <c r="P11" s="41"/>
      <c r="Q11" s="31">
        <v>7040</v>
      </c>
      <c r="R11" s="31">
        <v>17600</v>
      </c>
      <c r="S11" s="41"/>
      <c r="T11" s="31">
        <v>35640</v>
      </c>
      <c r="U11" s="62">
        <f>M11+N11+O11+Q11+P11+T11+R11+S11</f>
        <v>253760</v>
      </c>
      <c r="V11" s="64">
        <f>M11+O11-C11-E11</f>
        <v>0</v>
      </c>
      <c r="W11" s="64">
        <f>N11+P11+Q11+R11+S11+T11-D11-F11-G11-H11-I11-J11</f>
        <v>0</v>
      </c>
      <c r="X11" s="63">
        <v>106801</v>
      </c>
      <c r="Y11" s="63">
        <v>146959</v>
      </c>
      <c r="Z11" s="12"/>
    </row>
    <row r="12" spans="1:26" ht="21" customHeight="1">
      <c r="A12" s="1">
        <v>2</v>
      </c>
      <c r="B12" s="20" t="s">
        <v>17</v>
      </c>
      <c r="C12" s="5">
        <v>140782</v>
      </c>
      <c r="D12" s="6">
        <v>114258</v>
      </c>
      <c r="E12" s="6"/>
      <c r="F12" s="6"/>
      <c r="G12" s="6">
        <v>14080</v>
      </c>
      <c r="H12" s="41">
        <v>18480</v>
      </c>
      <c r="I12" s="41">
        <v>16200</v>
      </c>
      <c r="J12" s="6">
        <v>48500</v>
      </c>
      <c r="K12" s="57">
        <f aca="true" t="shared" si="0" ref="K12:K22">C12+D12+E12+G12+F12+J12+H12+I12</f>
        <v>352300</v>
      </c>
      <c r="L12" s="20" t="s">
        <v>17</v>
      </c>
      <c r="M12" s="31">
        <v>140782</v>
      </c>
      <c r="N12" s="31">
        <v>114258</v>
      </c>
      <c r="O12" s="41"/>
      <c r="P12" s="41"/>
      <c r="Q12" s="31">
        <v>14080</v>
      </c>
      <c r="R12" s="31">
        <v>18480</v>
      </c>
      <c r="S12" s="31">
        <v>48500</v>
      </c>
      <c r="T12" s="31">
        <v>16200</v>
      </c>
      <c r="U12" s="62">
        <f aca="true" t="shared" si="1" ref="U12:U22">M12+N12+O12+Q12+P12+T12+R12+S12</f>
        <v>352300</v>
      </c>
      <c r="V12" s="64">
        <f aca="true" t="shared" si="2" ref="V12:V22">M12+O12-C12-E12</f>
        <v>0</v>
      </c>
      <c r="W12" s="64">
        <f aca="true" t="shared" si="3" ref="W12:W22">N12+P12+Q12+R12+S12+T12-D12-F12-G12-H12-I12-J12</f>
        <v>0</v>
      </c>
      <c r="X12" s="63">
        <v>140782</v>
      </c>
      <c r="Y12" s="63">
        <v>211518</v>
      </c>
      <c r="Z12" s="12"/>
    </row>
    <row r="13" spans="1:26" ht="21" customHeight="1">
      <c r="A13" s="1">
        <v>3</v>
      </c>
      <c r="B13" s="20" t="s">
        <v>18</v>
      </c>
      <c r="C13" s="5"/>
      <c r="D13" s="6"/>
      <c r="E13" s="6"/>
      <c r="F13" s="6"/>
      <c r="G13" s="6">
        <v>7040</v>
      </c>
      <c r="H13" s="41">
        <v>29392</v>
      </c>
      <c r="I13" s="41">
        <v>0</v>
      </c>
      <c r="J13" s="6"/>
      <c r="K13" s="57">
        <f t="shared" si="0"/>
        <v>36432</v>
      </c>
      <c r="L13" s="20" t="s">
        <v>18</v>
      </c>
      <c r="M13" s="31">
        <v>0</v>
      </c>
      <c r="N13" s="31">
        <v>0</v>
      </c>
      <c r="O13" s="41"/>
      <c r="P13" s="41"/>
      <c r="Q13" s="31">
        <v>7040</v>
      </c>
      <c r="R13" s="31">
        <v>29392</v>
      </c>
      <c r="S13" s="41"/>
      <c r="T13" s="31">
        <v>0</v>
      </c>
      <c r="U13" s="62">
        <f t="shared" si="1"/>
        <v>36432</v>
      </c>
      <c r="V13" s="64">
        <f t="shared" si="2"/>
        <v>0</v>
      </c>
      <c r="W13" s="64">
        <f t="shared" si="3"/>
        <v>0</v>
      </c>
      <c r="X13" s="63"/>
      <c r="Y13" s="63">
        <v>36432</v>
      </c>
      <c r="Z13" s="12"/>
    </row>
    <row r="14" spans="1:26" ht="22.5" customHeight="1">
      <c r="A14" s="1">
        <v>4</v>
      </c>
      <c r="B14" s="2" t="s">
        <v>3</v>
      </c>
      <c r="C14" s="5">
        <v>43691</v>
      </c>
      <c r="D14" s="6">
        <v>35459</v>
      </c>
      <c r="E14" s="6"/>
      <c r="F14" s="6"/>
      <c r="G14" s="6"/>
      <c r="H14" s="41">
        <v>8800</v>
      </c>
      <c r="I14" s="41">
        <v>16200</v>
      </c>
      <c r="J14" s="6"/>
      <c r="K14" s="57">
        <f t="shared" si="0"/>
        <v>104150</v>
      </c>
      <c r="L14" s="2" t="s">
        <v>3</v>
      </c>
      <c r="M14" s="31">
        <v>43691</v>
      </c>
      <c r="N14" s="31">
        <v>35459</v>
      </c>
      <c r="O14" s="32">
        <v>316336</v>
      </c>
      <c r="P14" s="32">
        <v>187384</v>
      </c>
      <c r="Q14" s="41"/>
      <c r="R14" s="31">
        <v>8800</v>
      </c>
      <c r="S14" s="41"/>
      <c r="T14" s="31">
        <v>16200</v>
      </c>
      <c r="U14" s="62">
        <f t="shared" si="1"/>
        <v>607870</v>
      </c>
      <c r="V14" s="64">
        <f t="shared" si="2"/>
        <v>316336</v>
      </c>
      <c r="W14" s="64">
        <f t="shared" si="3"/>
        <v>187384</v>
      </c>
      <c r="X14" s="63">
        <v>43691</v>
      </c>
      <c r="Y14" s="63">
        <v>60459</v>
      </c>
      <c r="Z14" s="12"/>
    </row>
    <row r="15" spans="1:26" ht="21.75" customHeight="1">
      <c r="A15" s="1">
        <v>5</v>
      </c>
      <c r="B15" s="2" t="s">
        <v>4</v>
      </c>
      <c r="C15" s="5">
        <v>74763</v>
      </c>
      <c r="D15" s="6">
        <v>60677</v>
      </c>
      <c r="E15" s="6"/>
      <c r="F15" s="6"/>
      <c r="G15" s="6">
        <v>7040</v>
      </c>
      <c r="H15" s="41">
        <v>8800</v>
      </c>
      <c r="I15" s="41">
        <v>21060</v>
      </c>
      <c r="J15" s="6"/>
      <c r="K15" s="57">
        <f t="shared" si="0"/>
        <v>172340</v>
      </c>
      <c r="L15" s="2" t="s">
        <v>4</v>
      </c>
      <c r="M15" s="31">
        <v>74763</v>
      </c>
      <c r="N15" s="31">
        <v>60677</v>
      </c>
      <c r="O15" s="32">
        <v>215404</v>
      </c>
      <c r="P15" s="32">
        <v>127596</v>
      </c>
      <c r="Q15" s="31">
        <v>7040</v>
      </c>
      <c r="R15" s="31">
        <v>8800</v>
      </c>
      <c r="S15" s="41"/>
      <c r="T15" s="31">
        <v>21060</v>
      </c>
      <c r="U15" s="62">
        <f t="shared" si="1"/>
        <v>515340</v>
      </c>
      <c r="V15" s="64">
        <f t="shared" si="2"/>
        <v>215404</v>
      </c>
      <c r="W15" s="64">
        <f t="shared" si="3"/>
        <v>127596</v>
      </c>
      <c r="X15" s="63">
        <v>74763</v>
      </c>
      <c r="Y15" s="63">
        <v>97577</v>
      </c>
      <c r="Z15" s="12"/>
    </row>
    <row r="16" spans="1:26" ht="24.75" customHeight="1">
      <c r="A16" s="1">
        <v>6</v>
      </c>
      <c r="B16" s="2" t="s">
        <v>5</v>
      </c>
      <c r="C16" s="5">
        <v>11848</v>
      </c>
      <c r="D16" s="6">
        <v>9615</v>
      </c>
      <c r="E16" s="6"/>
      <c r="F16" s="6"/>
      <c r="G16" s="6"/>
      <c r="H16" s="41">
        <v>4400</v>
      </c>
      <c r="I16" s="41">
        <v>22680</v>
      </c>
      <c r="J16" s="6"/>
      <c r="K16" s="57">
        <f t="shared" si="0"/>
        <v>48543</v>
      </c>
      <c r="L16" s="2" t="s">
        <v>5</v>
      </c>
      <c r="M16" s="31">
        <v>11848</v>
      </c>
      <c r="N16" s="31">
        <v>9615</v>
      </c>
      <c r="O16" s="32"/>
      <c r="P16" s="32"/>
      <c r="Q16" s="41"/>
      <c r="R16" s="31">
        <v>4400</v>
      </c>
      <c r="S16" s="41"/>
      <c r="T16" s="32">
        <v>30825</v>
      </c>
      <c r="U16" s="62">
        <f t="shared" si="1"/>
        <v>56688</v>
      </c>
      <c r="V16" s="64">
        <f t="shared" si="2"/>
        <v>0</v>
      </c>
      <c r="W16" s="64">
        <f t="shared" si="3"/>
        <v>8145</v>
      </c>
      <c r="X16" s="63">
        <v>11848</v>
      </c>
      <c r="Y16" s="63">
        <v>36695</v>
      </c>
      <c r="Z16" s="12"/>
    </row>
    <row r="17" spans="1:26" ht="21" customHeight="1">
      <c r="A17" s="1">
        <v>7</v>
      </c>
      <c r="B17" s="2" t="s">
        <v>6</v>
      </c>
      <c r="C17" s="5">
        <v>62138</v>
      </c>
      <c r="D17" s="6">
        <v>50430</v>
      </c>
      <c r="E17" s="6"/>
      <c r="F17" s="6"/>
      <c r="G17" s="6">
        <v>14080</v>
      </c>
      <c r="H17" s="41">
        <v>4400</v>
      </c>
      <c r="I17" s="41">
        <v>11340</v>
      </c>
      <c r="J17" s="6"/>
      <c r="K17" s="57">
        <f t="shared" si="0"/>
        <v>142388</v>
      </c>
      <c r="L17" s="2" t="s">
        <v>6</v>
      </c>
      <c r="M17" s="31">
        <v>62138</v>
      </c>
      <c r="N17" s="31">
        <v>50430</v>
      </c>
      <c r="O17" s="32"/>
      <c r="P17" s="32"/>
      <c r="Q17" s="31">
        <v>14080</v>
      </c>
      <c r="R17" s="31">
        <v>4400</v>
      </c>
      <c r="S17" s="41"/>
      <c r="T17" s="31">
        <v>11340</v>
      </c>
      <c r="U17" s="62">
        <f t="shared" si="1"/>
        <v>142388</v>
      </c>
      <c r="V17" s="64">
        <f t="shared" si="2"/>
        <v>0</v>
      </c>
      <c r="W17" s="64">
        <f t="shared" si="3"/>
        <v>0</v>
      </c>
      <c r="X17" s="63">
        <v>62138</v>
      </c>
      <c r="Y17" s="63">
        <v>80250</v>
      </c>
      <c r="Z17" s="12"/>
    </row>
    <row r="18" spans="1:26" ht="21.75" customHeight="1">
      <c r="A18" s="1">
        <v>8</v>
      </c>
      <c r="B18" s="2" t="s">
        <v>7</v>
      </c>
      <c r="C18" s="5">
        <v>67186</v>
      </c>
      <c r="D18" s="6">
        <v>54528</v>
      </c>
      <c r="E18" s="6"/>
      <c r="F18" s="6"/>
      <c r="G18" s="6"/>
      <c r="H18" s="41">
        <v>4400</v>
      </c>
      <c r="I18" s="41">
        <v>6480</v>
      </c>
      <c r="J18" s="6"/>
      <c r="K18" s="57">
        <f t="shared" si="0"/>
        <v>132594</v>
      </c>
      <c r="L18" s="2" t="s">
        <v>7</v>
      </c>
      <c r="M18" s="31">
        <v>67186</v>
      </c>
      <c r="N18" s="31">
        <v>54528</v>
      </c>
      <c r="O18" s="32"/>
      <c r="P18" s="32"/>
      <c r="Q18" s="41"/>
      <c r="R18" s="31">
        <v>4400</v>
      </c>
      <c r="S18" s="41"/>
      <c r="T18" s="31">
        <v>6480</v>
      </c>
      <c r="U18" s="62">
        <f t="shared" si="1"/>
        <v>132594</v>
      </c>
      <c r="V18" s="64">
        <f t="shared" si="2"/>
        <v>0</v>
      </c>
      <c r="W18" s="64">
        <f t="shared" si="3"/>
        <v>0</v>
      </c>
      <c r="X18" s="63">
        <v>67186</v>
      </c>
      <c r="Y18" s="63">
        <v>65408</v>
      </c>
      <c r="Z18" s="12"/>
    </row>
    <row r="19" spans="1:26" ht="21.75" customHeight="1">
      <c r="A19" s="1">
        <v>9</v>
      </c>
      <c r="B19" s="2" t="s">
        <v>8</v>
      </c>
      <c r="C19" s="5">
        <v>36507</v>
      </c>
      <c r="D19" s="6">
        <v>29629</v>
      </c>
      <c r="E19" s="6"/>
      <c r="F19" s="6"/>
      <c r="G19" s="6">
        <v>7040</v>
      </c>
      <c r="H19" s="41">
        <v>4400</v>
      </c>
      <c r="I19" s="41">
        <v>6480</v>
      </c>
      <c r="J19" s="6"/>
      <c r="K19" s="57">
        <f t="shared" si="0"/>
        <v>84056</v>
      </c>
      <c r="L19" s="2" t="s">
        <v>8</v>
      </c>
      <c r="M19" s="31">
        <v>36507</v>
      </c>
      <c r="N19" s="31">
        <v>29629</v>
      </c>
      <c r="O19" s="32">
        <v>147706</v>
      </c>
      <c r="P19" s="32">
        <v>87494</v>
      </c>
      <c r="Q19" s="31">
        <v>7040</v>
      </c>
      <c r="R19" s="31">
        <v>4400</v>
      </c>
      <c r="S19" s="41"/>
      <c r="T19" s="31">
        <v>6480</v>
      </c>
      <c r="U19" s="62">
        <f t="shared" si="1"/>
        <v>319256</v>
      </c>
      <c r="V19" s="64">
        <f t="shared" si="2"/>
        <v>147706</v>
      </c>
      <c r="W19" s="64">
        <f t="shared" si="3"/>
        <v>87494</v>
      </c>
      <c r="X19" s="63">
        <v>36507</v>
      </c>
      <c r="Y19" s="63">
        <v>47549</v>
      </c>
      <c r="Z19" s="12"/>
    </row>
    <row r="20" spans="1:26" ht="21.75" customHeight="1">
      <c r="A20" s="8">
        <v>10</v>
      </c>
      <c r="B20" s="21" t="s">
        <v>19</v>
      </c>
      <c r="C20" s="7">
        <v>15533</v>
      </c>
      <c r="D20" s="6">
        <v>12607</v>
      </c>
      <c r="E20" s="6"/>
      <c r="F20" s="6"/>
      <c r="G20" s="6">
        <v>248410</v>
      </c>
      <c r="H20" s="41"/>
      <c r="I20" s="41">
        <v>14580</v>
      </c>
      <c r="J20" s="6">
        <v>140576</v>
      </c>
      <c r="K20" s="57">
        <f t="shared" si="0"/>
        <v>431706</v>
      </c>
      <c r="L20" s="21" t="s">
        <v>19</v>
      </c>
      <c r="M20" s="34">
        <v>0</v>
      </c>
      <c r="N20" s="32">
        <v>0</v>
      </c>
      <c r="O20" s="32">
        <v>301565</v>
      </c>
      <c r="P20" s="32">
        <v>178635</v>
      </c>
      <c r="Q20" s="31">
        <v>248410</v>
      </c>
      <c r="R20" s="31"/>
      <c r="S20" s="31">
        <v>140576</v>
      </c>
      <c r="T20" s="32">
        <v>0</v>
      </c>
      <c r="U20" s="62">
        <f t="shared" si="1"/>
        <v>869186</v>
      </c>
      <c r="V20" s="64">
        <f t="shared" si="2"/>
        <v>286032</v>
      </c>
      <c r="W20" s="64">
        <f t="shared" si="3"/>
        <v>151448</v>
      </c>
      <c r="X20" s="63">
        <v>15533</v>
      </c>
      <c r="Y20" s="63">
        <v>416173</v>
      </c>
      <c r="Z20" s="12"/>
    </row>
    <row r="21" spans="1:26" ht="21" customHeight="1">
      <c r="A21" s="3">
        <v>11</v>
      </c>
      <c r="B21" s="21" t="s">
        <v>20</v>
      </c>
      <c r="C21" s="7">
        <v>514392</v>
      </c>
      <c r="D21" s="6">
        <v>417478</v>
      </c>
      <c r="E21" s="6"/>
      <c r="F21" s="6"/>
      <c r="G21" s="6"/>
      <c r="H21" s="41"/>
      <c r="I21" s="41">
        <v>35640</v>
      </c>
      <c r="J21" s="6"/>
      <c r="K21" s="57">
        <f t="shared" si="0"/>
        <v>967510</v>
      </c>
      <c r="L21" s="21" t="s">
        <v>20</v>
      </c>
      <c r="M21" s="33">
        <v>514392</v>
      </c>
      <c r="N21" s="31">
        <v>417478</v>
      </c>
      <c r="O21" s="32">
        <v>313874</v>
      </c>
      <c r="P21" s="32">
        <v>185926</v>
      </c>
      <c r="Q21" s="41"/>
      <c r="R21" s="31"/>
      <c r="S21" s="41"/>
      <c r="T21" s="32">
        <v>29160</v>
      </c>
      <c r="U21" s="62">
        <f t="shared" si="1"/>
        <v>1460830</v>
      </c>
      <c r="V21" s="64">
        <f t="shared" si="2"/>
        <v>313874</v>
      </c>
      <c r="W21" s="64">
        <f t="shared" si="3"/>
        <v>179446</v>
      </c>
      <c r="X21" s="63">
        <v>514392</v>
      </c>
      <c r="Y21" s="63">
        <v>453118</v>
      </c>
      <c r="Z21" s="12"/>
    </row>
    <row r="22" spans="1:26" ht="22.5" customHeight="1">
      <c r="A22" s="3">
        <v>12</v>
      </c>
      <c r="B22" s="20" t="s">
        <v>21</v>
      </c>
      <c r="C22" s="5">
        <v>54372</v>
      </c>
      <c r="D22" s="6">
        <v>44128</v>
      </c>
      <c r="E22" s="6"/>
      <c r="F22" s="6"/>
      <c r="G22" s="6">
        <v>7040</v>
      </c>
      <c r="H22" s="41">
        <v>17600</v>
      </c>
      <c r="I22" s="41">
        <v>9720</v>
      </c>
      <c r="J22" s="6"/>
      <c r="K22" s="57">
        <f t="shared" si="0"/>
        <v>132860</v>
      </c>
      <c r="L22" s="20" t="s">
        <v>21</v>
      </c>
      <c r="M22" s="31">
        <v>54372</v>
      </c>
      <c r="N22" s="31">
        <v>44128</v>
      </c>
      <c r="O22" s="32">
        <v>310182</v>
      </c>
      <c r="P22" s="32">
        <v>183738</v>
      </c>
      <c r="Q22" s="31">
        <v>7040</v>
      </c>
      <c r="R22" s="31">
        <v>17600</v>
      </c>
      <c r="S22" s="41"/>
      <c r="T22" s="31">
        <v>9720</v>
      </c>
      <c r="U22" s="62">
        <f t="shared" si="1"/>
        <v>626780</v>
      </c>
      <c r="V22" s="64">
        <f t="shared" si="2"/>
        <v>310182</v>
      </c>
      <c r="W22" s="64">
        <f t="shared" si="3"/>
        <v>183738</v>
      </c>
      <c r="X22" s="63">
        <v>54372</v>
      </c>
      <c r="Y22" s="63">
        <v>78488</v>
      </c>
      <c r="Z22" s="12"/>
    </row>
    <row r="23" spans="1:26" ht="22.5" customHeight="1">
      <c r="A23" s="53"/>
      <c r="B23" s="14" t="s">
        <v>9</v>
      </c>
      <c r="C23" s="56">
        <f aca="true" t="shared" si="4" ref="C23:Y23">SUM(C11:C22)</f>
        <v>1128013</v>
      </c>
      <c r="D23" s="15">
        <f t="shared" si="4"/>
        <v>915488</v>
      </c>
      <c r="E23" s="15">
        <f t="shared" si="4"/>
        <v>0</v>
      </c>
      <c r="F23" s="15">
        <f t="shared" si="4"/>
        <v>0</v>
      </c>
      <c r="G23" s="15">
        <f t="shared" si="4"/>
        <v>311770</v>
      </c>
      <c r="H23" s="15">
        <f t="shared" si="4"/>
        <v>118272</v>
      </c>
      <c r="I23" s="15">
        <f t="shared" si="4"/>
        <v>196020</v>
      </c>
      <c r="J23" s="15">
        <f t="shared" si="4"/>
        <v>189076</v>
      </c>
      <c r="K23" s="58">
        <f t="shared" si="4"/>
        <v>2858639</v>
      </c>
      <c r="L23" s="14" t="s">
        <v>9</v>
      </c>
      <c r="M23" s="56">
        <f t="shared" si="4"/>
        <v>1112480</v>
      </c>
      <c r="N23" s="15">
        <f t="shared" si="4"/>
        <v>902881</v>
      </c>
      <c r="O23" s="15">
        <f t="shared" si="4"/>
        <v>1605067</v>
      </c>
      <c r="P23" s="15">
        <f t="shared" si="4"/>
        <v>950773</v>
      </c>
      <c r="Q23" s="15">
        <f t="shared" si="4"/>
        <v>311770</v>
      </c>
      <c r="R23" s="15">
        <f t="shared" si="4"/>
        <v>118272</v>
      </c>
      <c r="S23" s="15">
        <f t="shared" si="4"/>
        <v>189076</v>
      </c>
      <c r="T23" s="15">
        <f t="shared" si="4"/>
        <v>183105</v>
      </c>
      <c r="U23" s="59">
        <f t="shared" si="4"/>
        <v>5373424</v>
      </c>
      <c r="V23" s="59">
        <f t="shared" si="4"/>
        <v>1589534</v>
      </c>
      <c r="W23" s="59">
        <f t="shared" si="4"/>
        <v>925251</v>
      </c>
      <c r="X23" s="59">
        <f t="shared" si="4"/>
        <v>1128013</v>
      </c>
      <c r="Y23" s="59">
        <f t="shared" si="4"/>
        <v>1730626</v>
      </c>
      <c r="Z23" s="12"/>
    </row>
    <row r="24" spans="1:26" ht="21" customHeight="1">
      <c r="A24" s="116"/>
      <c r="B24" s="98" t="s">
        <v>14</v>
      </c>
      <c r="C24" s="100" t="s">
        <v>24</v>
      </c>
      <c r="D24" s="100" t="s">
        <v>31</v>
      </c>
      <c r="E24" s="98" t="s">
        <v>25</v>
      </c>
      <c r="F24" s="98" t="s">
        <v>26</v>
      </c>
      <c r="G24" s="102" t="s">
        <v>34</v>
      </c>
      <c r="H24" s="103"/>
      <c r="I24" s="103"/>
      <c r="J24" s="104"/>
      <c r="K24" s="105"/>
      <c r="L24" s="98" t="s">
        <v>14</v>
      </c>
      <c r="M24" s="100" t="s">
        <v>24</v>
      </c>
      <c r="N24" s="100" t="s">
        <v>31</v>
      </c>
      <c r="O24" s="98" t="s">
        <v>43</v>
      </c>
      <c r="P24" s="98" t="s">
        <v>44</v>
      </c>
      <c r="Q24" s="102" t="s">
        <v>34</v>
      </c>
      <c r="R24" s="103"/>
      <c r="S24" s="103"/>
      <c r="T24" s="104"/>
      <c r="U24" s="105"/>
      <c r="V24" s="91" t="s">
        <v>58</v>
      </c>
      <c r="W24" s="91" t="s">
        <v>59</v>
      </c>
      <c r="X24" s="92" t="s">
        <v>60</v>
      </c>
      <c r="Y24" s="92" t="s">
        <v>59</v>
      </c>
      <c r="Z24" s="12"/>
    </row>
    <row r="25" spans="1:26" ht="101.25" customHeight="1">
      <c r="A25" s="117"/>
      <c r="B25" s="99"/>
      <c r="C25" s="101"/>
      <c r="D25" s="101"/>
      <c r="E25" s="99"/>
      <c r="F25" s="99"/>
      <c r="G25" s="13" t="s">
        <v>35</v>
      </c>
      <c r="H25" s="13" t="s">
        <v>36</v>
      </c>
      <c r="I25" s="13"/>
      <c r="J25" s="25" t="s">
        <v>37</v>
      </c>
      <c r="K25" s="106"/>
      <c r="L25" s="99"/>
      <c r="M25" s="101"/>
      <c r="N25" s="101"/>
      <c r="O25" s="99"/>
      <c r="P25" s="99"/>
      <c r="Q25" s="25" t="s">
        <v>35</v>
      </c>
      <c r="R25" s="25" t="s">
        <v>36</v>
      </c>
      <c r="S25" s="25" t="s">
        <v>45</v>
      </c>
      <c r="T25" s="25" t="s">
        <v>40</v>
      </c>
      <c r="U25" s="106"/>
      <c r="V25" s="91"/>
      <c r="W25" s="91"/>
      <c r="X25" s="92"/>
      <c r="Y25" s="92"/>
      <c r="Z25" s="12"/>
    </row>
    <row r="26" spans="1:26" ht="24.75" customHeight="1">
      <c r="A26" s="3">
        <v>13</v>
      </c>
      <c r="B26" s="24" t="s">
        <v>2</v>
      </c>
      <c r="C26" s="7">
        <v>41748</v>
      </c>
      <c r="D26" s="6">
        <v>33882</v>
      </c>
      <c r="E26" s="6"/>
      <c r="F26" s="6"/>
      <c r="G26" s="6"/>
      <c r="H26" s="41"/>
      <c r="I26" s="41">
        <v>11340</v>
      </c>
      <c r="J26" s="6"/>
      <c r="K26" s="57">
        <f aca="true" t="shared" si="5" ref="K26:K31">C26+D26+E26+G26+F26+J26+H26+I26</f>
        <v>86970</v>
      </c>
      <c r="L26" s="24" t="s">
        <v>2</v>
      </c>
      <c r="M26" s="33">
        <v>41748</v>
      </c>
      <c r="N26" s="31">
        <v>33882</v>
      </c>
      <c r="O26" s="41"/>
      <c r="P26" s="41"/>
      <c r="Q26" s="41"/>
      <c r="R26" s="41"/>
      <c r="S26" s="41"/>
      <c r="T26" s="31">
        <v>11340</v>
      </c>
      <c r="U26" s="62">
        <f aca="true" t="shared" si="6" ref="U26:U31">M26+N26+O26+Q26+P26+T26+R26+S26</f>
        <v>86970</v>
      </c>
      <c r="V26" s="64">
        <f aca="true" t="shared" si="7" ref="V26:V31">M26+O26-C26-E26</f>
        <v>0</v>
      </c>
      <c r="W26" s="64">
        <f aca="true" t="shared" si="8" ref="W26:W31">N26+P26+Q26+R26+S26+T26-D26-F26-G26-H26-I26-J26</f>
        <v>0</v>
      </c>
      <c r="X26" s="63">
        <v>41748</v>
      </c>
      <c r="Y26" s="63">
        <v>45222</v>
      </c>
      <c r="Z26" s="12"/>
    </row>
    <row r="27" spans="1:26" ht="24.75" customHeight="1">
      <c r="A27" s="3">
        <v>14</v>
      </c>
      <c r="B27" s="20" t="s">
        <v>28</v>
      </c>
      <c r="C27" s="5">
        <v>122334</v>
      </c>
      <c r="D27" s="6">
        <v>99286</v>
      </c>
      <c r="E27" s="6">
        <v>298190</v>
      </c>
      <c r="F27" s="6">
        <v>188012.5</v>
      </c>
      <c r="G27" s="6">
        <v>14080</v>
      </c>
      <c r="H27" s="41">
        <v>17600</v>
      </c>
      <c r="I27" s="41">
        <v>12960</v>
      </c>
      <c r="J27" s="6"/>
      <c r="K27" s="57">
        <f t="shared" si="5"/>
        <v>752462.5</v>
      </c>
      <c r="L27" s="20" t="s">
        <v>28</v>
      </c>
      <c r="M27" s="32">
        <v>162932</v>
      </c>
      <c r="N27" s="32">
        <v>132235</v>
      </c>
      <c r="O27" s="31">
        <v>298190</v>
      </c>
      <c r="P27" s="31">
        <v>188012.5</v>
      </c>
      <c r="Q27" s="31">
        <v>14080</v>
      </c>
      <c r="R27" s="31">
        <v>17600</v>
      </c>
      <c r="S27" s="41"/>
      <c r="T27" s="32">
        <v>35847.5</v>
      </c>
      <c r="U27" s="62">
        <f t="shared" si="6"/>
        <v>848897</v>
      </c>
      <c r="V27" s="64">
        <f t="shared" si="7"/>
        <v>40598</v>
      </c>
      <c r="W27" s="64">
        <f t="shared" si="8"/>
        <v>55836.5</v>
      </c>
      <c r="X27" s="63">
        <v>420524</v>
      </c>
      <c r="Y27" s="63">
        <v>331938.5</v>
      </c>
      <c r="Z27" s="12"/>
    </row>
    <row r="28" spans="1:26" ht="21.75" customHeight="1">
      <c r="A28" s="3">
        <v>15</v>
      </c>
      <c r="B28" s="20" t="s">
        <v>22</v>
      </c>
      <c r="C28" s="5">
        <v>106801</v>
      </c>
      <c r="D28" s="6">
        <v>86679</v>
      </c>
      <c r="E28" s="6">
        <v>298190</v>
      </c>
      <c r="F28" s="6">
        <v>188012.5</v>
      </c>
      <c r="G28" s="6">
        <v>7040</v>
      </c>
      <c r="H28" s="41">
        <v>17600</v>
      </c>
      <c r="I28" s="41">
        <v>12960</v>
      </c>
      <c r="J28" s="6"/>
      <c r="K28" s="57">
        <f t="shared" si="5"/>
        <v>717282.5</v>
      </c>
      <c r="L28" s="20" t="s">
        <v>22</v>
      </c>
      <c r="M28" s="31">
        <v>106801</v>
      </c>
      <c r="N28" s="31">
        <v>86679</v>
      </c>
      <c r="O28" s="31">
        <v>298190</v>
      </c>
      <c r="P28" s="31">
        <v>188012.5</v>
      </c>
      <c r="Q28" s="31">
        <v>7040</v>
      </c>
      <c r="R28" s="31">
        <v>17600</v>
      </c>
      <c r="S28" s="41"/>
      <c r="T28" s="31">
        <v>12960</v>
      </c>
      <c r="U28" s="62">
        <f t="shared" si="6"/>
        <v>717282.5</v>
      </c>
      <c r="V28" s="64">
        <f t="shared" si="7"/>
        <v>0</v>
      </c>
      <c r="W28" s="64">
        <f t="shared" si="8"/>
        <v>0</v>
      </c>
      <c r="X28" s="63">
        <v>404991</v>
      </c>
      <c r="Y28" s="63">
        <v>312291.5</v>
      </c>
      <c r="Z28" s="12"/>
    </row>
    <row r="29" spans="1:26" ht="22.5" customHeight="1">
      <c r="A29" s="3">
        <v>16</v>
      </c>
      <c r="B29" s="2" t="s">
        <v>1</v>
      </c>
      <c r="C29" s="5">
        <v>178649</v>
      </c>
      <c r="D29" s="6">
        <v>144991</v>
      </c>
      <c r="E29" s="6">
        <v>298190</v>
      </c>
      <c r="F29" s="6">
        <v>188012.5</v>
      </c>
      <c r="G29" s="6">
        <v>7040</v>
      </c>
      <c r="H29" s="41">
        <v>28160</v>
      </c>
      <c r="I29" s="41">
        <v>38880</v>
      </c>
      <c r="J29" s="6"/>
      <c r="K29" s="57">
        <f t="shared" si="5"/>
        <v>883922.5</v>
      </c>
      <c r="L29" s="2" t="s">
        <v>1</v>
      </c>
      <c r="M29" s="32">
        <v>208109</v>
      </c>
      <c r="N29" s="32">
        <v>168901</v>
      </c>
      <c r="O29" s="31">
        <v>298190</v>
      </c>
      <c r="P29" s="31">
        <v>188012.5</v>
      </c>
      <c r="Q29" s="31">
        <v>7040</v>
      </c>
      <c r="R29" s="31">
        <v>28160</v>
      </c>
      <c r="S29" s="41"/>
      <c r="T29" s="32">
        <v>58320</v>
      </c>
      <c r="U29" s="62">
        <f t="shared" si="6"/>
        <v>956732.5</v>
      </c>
      <c r="V29" s="64">
        <f t="shared" si="7"/>
        <v>29460</v>
      </c>
      <c r="W29" s="64">
        <f t="shared" si="8"/>
        <v>43350</v>
      </c>
      <c r="X29" s="63">
        <v>476839</v>
      </c>
      <c r="Y29" s="63">
        <v>407083.5</v>
      </c>
      <c r="Z29" s="12"/>
    </row>
    <row r="30" spans="1:26" ht="24.75" customHeight="1">
      <c r="A30" s="3">
        <v>17</v>
      </c>
      <c r="B30" s="22" t="s">
        <v>29</v>
      </c>
      <c r="C30" s="7">
        <v>383263</v>
      </c>
      <c r="D30" s="6">
        <v>311055</v>
      </c>
      <c r="E30" s="6"/>
      <c r="F30" s="6"/>
      <c r="G30" s="6"/>
      <c r="H30" s="41"/>
      <c r="I30" s="41">
        <v>42120</v>
      </c>
      <c r="J30" s="6"/>
      <c r="K30" s="57">
        <f t="shared" si="5"/>
        <v>736438</v>
      </c>
      <c r="L30" s="22" t="s">
        <v>29</v>
      </c>
      <c r="M30" s="33">
        <v>383263</v>
      </c>
      <c r="N30" s="31">
        <v>311055</v>
      </c>
      <c r="O30" s="32">
        <v>260331</v>
      </c>
      <c r="P30" s="32">
        <v>154209</v>
      </c>
      <c r="Q30" s="41"/>
      <c r="R30" s="31"/>
      <c r="S30" s="32">
        <v>30000</v>
      </c>
      <c r="T30" s="32">
        <v>109020</v>
      </c>
      <c r="U30" s="62">
        <f t="shared" si="6"/>
        <v>1247878</v>
      </c>
      <c r="V30" s="64">
        <f t="shared" si="7"/>
        <v>260331</v>
      </c>
      <c r="W30" s="64">
        <f t="shared" si="8"/>
        <v>251109</v>
      </c>
      <c r="X30" s="63">
        <v>383263</v>
      </c>
      <c r="Y30" s="63">
        <v>353175</v>
      </c>
      <c r="Z30" s="12"/>
    </row>
    <row r="31" spans="1:26" ht="21" customHeight="1">
      <c r="A31" s="3">
        <v>18</v>
      </c>
      <c r="B31" s="27" t="s">
        <v>32</v>
      </c>
      <c r="C31" s="7">
        <v>455355</v>
      </c>
      <c r="D31" s="26">
        <v>369565</v>
      </c>
      <c r="E31" s="26">
        <v>298190</v>
      </c>
      <c r="F31" s="26">
        <v>188012.5</v>
      </c>
      <c r="G31" s="26">
        <v>21120</v>
      </c>
      <c r="H31" s="47">
        <v>28160</v>
      </c>
      <c r="I31" s="47">
        <v>21060</v>
      </c>
      <c r="J31" s="26"/>
      <c r="K31" s="57">
        <f t="shared" si="5"/>
        <v>1381462.5</v>
      </c>
      <c r="L31" s="27" t="s">
        <v>32</v>
      </c>
      <c r="M31" s="34">
        <v>444428</v>
      </c>
      <c r="N31" s="34">
        <v>360696</v>
      </c>
      <c r="O31" s="33">
        <v>298190</v>
      </c>
      <c r="P31" s="33">
        <v>188012.5</v>
      </c>
      <c r="Q31" s="33">
        <v>21120</v>
      </c>
      <c r="R31" s="33">
        <v>28160</v>
      </c>
      <c r="S31" s="47"/>
      <c r="T31" s="34">
        <v>49195</v>
      </c>
      <c r="U31" s="62">
        <f t="shared" si="6"/>
        <v>1389801.5</v>
      </c>
      <c r="V31" s="64">
        <f t="shared" si="7"/>
        <v>-10927</v>
      </c>
      <c r="W31" s="64">
        <f t="shared" si="8"/>
        <v>19266</v>
      </c>
      <c r="X31" s="63">
        <v>753545</v>
      </c>
      <c r="Y31" s="63">
        <v>627917.5</v>
      </c>
      <c r="Z31" s="12"/>
    </row>
    <row r="32" spans="1:26" ht="27" customHeight="1">
      <c r="A32" s="53"/>
      <c r="B32" s="14" t="s">
        <v>10</v>
      </c>
      <c r="C32" s="15">
        <f aca="true" t="shared" si="9" ref="C32:Y32">SUM(C26:C31)</f>
        <v>1288150</v>
      </c>
      <c r="D32" s="15">
        <f t="shared" si="9"/>
        <v>1045458</v>
      </c>
      <c r="E32" s="15">
        <f t="shared" si="9"/>
        <v>1192760</v>
      </c>
      <c r="F32" s="15">
        <f t="shared" si="9"/>
        <v>752050</v>
      </c>
      <c r="G32" s="15">
        <f t="shared" si="9"/>
        <v>49280</v>
      </c>
      <c r="H32" s="15">
        <f t="shared" si="9"/>
        <v>91520</v>
      </c>
      <c r="I32" s="15">
        <f t="shared" si="9"/>
        <v>139320</v>
      </c>
      <c r="J32" s="15">
        <f t="shared" si="9"/>
        <v>0</v>
      </c>
      <c r="K32" s="58">
        <f t="shared" si="9"/>
        <v>4558538</v>
      </c>
      <c r="L32" s="14" t="s">
        <v>10</v>
      </c>
      <c r="M32" s="15">
        <f t="shared" si="9"/>
        <v>1347281</v>
      </c>
      <c r="N32" s="15">
        <f t="shared" si="9"/>
        <v>1093448</v>
      </c>
      <c r="O32" s="15">
        <f t="shared" si="9"/>
        <v>1453091</v>
      </c>
      <c r="P32" s="15">
        <f t="shared" si="9"/>
        <v>906259</v>
      </c>
      <c r="Q32" s="15">
        <f t="shared" si="9"/>
        <v>49280</v>
      </c>
      <c r="R32" s="15">
        <f t="shared" si="9"/>
        <v>91520</v>
      </c>
      <c r="S32" s="15">
        <f t="shared" si="9"/>
        <v>30000</v>
      </c>
      <c r="T32" s="15">
        <f t="shared" si="9"/>
        <v>276682.5</v>
      </c>
      <c r="U32" s="59">
        <f t="shared" si="9"/>
        <v>5247561.5</v>
      </c>
      <c r="V32" s="59">
        <f t="shared" si="9"/>
        <v>319462</v>
      </c>
      <c r="W32" s="59">
        <f t="shared" si="9"/>
        <v>369561.5</v>
      </c>
      <c r="X32" s="59">
        <f t="shared" si="9"/>
        <v>2480910</v>
      </c>
      <c r="Y32" s="59">
        <f t="shared" si="9"/>
        <v>2077628</v>
      </c>
      <c r="Z32" s="12"/>
    </row>
    <row r="33" spans="1:26" ht="11.25" customHeight="1">
      <c r="A33" s="17"/>
      <c r="B33" s="18" t="s">
        <v>11</v>
      </c>
      <c r="C33" s="28">
        <f aca="true" t="shared" si="10" ref="C33:Y33">C23+C32</f>
        <v>2416163</v>
      </c>
      <c r="D33" s="28">
        <f t="shared" si="10"/>
        <v>1960946</v>
      </c>
      <c r="E33" s="19">
        <f t="shared" si="10"/>
        <v>1192760</v>
      </c>
      <c r="F33" s="19">
        <f t="shared" si="10"/>
        <v>752050</v>
      </c>
      <c r="G33" s="19">
        <f t="shared" si="10"/>
        <v>361050</v>
      </c>
      <c r="H33" s="19">
        <f t="shared" si="10"/>
        <v>209792</v>
      </c>
      <c r="I33" s="19">
        <f t="shared" si="10"/>
        <v>335340</v>
      </c>
      <c r="J33" s="19">
        <f t="shared" si="10"/>
        <v>189076</v>
      </c>
      <c r="K33" s="19">
        <f t="shared" si="10"/>
        <v>7417177</v>
      </c>
      <c r="L33" s="18" t="s">
        <v>11</v>
      </c>
      <c r="M33" s="28">
        <f t="shared" si="10"/>
        <v>2459761</v>
      </c>
      <c r="N33" s="28">
        <f t="shared" si="10"/>
        <v>1996329</v>
      </c>
      <c r="O33" s="19">
        <f t="shared" si="10"/>
        <v>3058158</v>
      </c>
      <c r="P33" s="19">
        <f t="shared" si="10"/>
        <v>1857032</v>
      </c>
      <c r="Q33" s="19">
        <f t="shared" si="10"/>
        <v>361050</v>
      </c>
      <c r="R33" s="19">
        <f t="shared" si="10"/>
        <v>209792</v>
      </c>
      <c r="S33" s="19">
        <f t="shared" si="10"/>
        <v>219076</v>
      </c>
      <c r="T33" s="19">
        <f t="shared" si="10"/>
        <v>459787.5</v>
      </c>
      <c r="U33" s="19">
        <f t="shared" si="10"/>
        <v>10620985.5</v>
      </c>
      <c r="V33" s="19">
        <f t="shared" si="10"/>
        <v>1908996</v>
      </c>
      <c r="W33" s="19">
        <f t="shared" si="10"/>
        <v>1294812.5</v>
      </c>
      <c r="X33" s="19">
        <f t="shared" si="10"/>
        <v>3608923</v>
      </c>
      <c r="Y33" s="19">
        <f t="shared" si="10"/>
        <v>3808254</v>
      </c>
      <c r="Z33" s="12"/>
    </row>
    <row r="34" spans="1:15" ht="9" customHeight="1">
      <c r="A34" s="4"/>
      <c r="B34" s="4"/>
      <c r="C34" s="29"/>
      <c r="D34" s="9"/>
      <c r="K34" s="23"/>
      <c r="L34" s="23"/>
      <c r="O34" s="9"/>
    </row>
  </sheetData>
  <sheetProtection/>
  <mergeCells count="44">
    <mergeCell ref="A9:A10"/>
    <mergeCell ref="B9:B10"/>
    <mergeCell ref="C9:C10"/>
    <mergeCell ref="D9:D10"/>
    <mergeCell ref="E9:E10"/>
    <mergeCell ref="C24:C25"/>
    <mergeCell ref="D24:D25"/>
    <mergeCell ref="E24:E25"/>
    <mergeCell ref="F24:F25"/>
    <mergeCell ref="G24:J24"/>
    <mergeCell ref="B5:K5"/>
    <mergeCell ref="K24:K25"/>
    <mergeCell ref="A6:A8"/>
    <mergeCell ref="B6:B8"/>
    <mergeCell ref="C6:K6"/>
    <mergeCell ref="C7:J8"/>
    <mergeCell ref="F9:F10"/>
    <mergeCell ref="G9:J9"/>
    <mergeCell ref="A24:A25"/>
    <mergeCell ref="B24:B25"/>
    <mergeCell ref="Q24:T24"/>
    <mergeCell ref="U24:U25"/>
    <mergeCell ref="U7:U10"/>
    <mergeCell ref="M9:M10"/>
    <mergeCell ref="N9:N10"/>
    <mergeCell ref="O9:O10"/>
    <mergeCell ref="P9:P10"/>
    <mergeCell ref="Q9:T9"/>
    <mergeCell ref="M7:T8"/>
    <mergeCell ref="M6:U6"/>
    <mergeCell ref="K7:K10"/>
    <mergeCell ref="L6:L8"/>
    <mergeCell ref="L9:L10"/>
    <mergeCell ref="L24:L25"/>
    <mergeCell ref="M24:M25"/>
    <mergeCell ref="N24:N25"/>
    <mergeCell ref="O24:O25"/>
    <mergeCell ref="P24:P25"/>
    <mergeCell ref="V7:W9"/>
    <mergeCell ref="X7:Y9"/>
    <mergeCell ref="V24:V25"/>
    <mergeCell ref="W24:W25"/>
    <mergeCell ref="X24:X25"/>
    <mergeCell ref="Y24:Y25"/>
  </mergeCells>
  <printOptions/>
  <pageMargins left="0.2362204724409449" right="0.2362204724409449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22">
      <selection activeCell="P9" sqref="P9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7.00390625" style="0" customWidth="1"/>
    <col min="4" max="4" width="17.140625" style="0" customWidth="1"/>
    <col min="5" max="5" width="17.8515625" style="0" customWidth="1"/>
    <col min="6" max="6" width="16.8515625" style="0" customWidth="1"/>
    <col min="7" max="7" width="15.140625" style="0" customWidth="1"/>
    <col min="8" max="8" width="20.00390625" style="0" customWidth="1"/>
    <col min="9" max="9" width="14.8515625" style="0" customWidth="1"/>
    <col min="10" max="10" width="26.00390625" style="0" customWidth="1"/>
    <col min="11" max="11" width="16.421875" style="0" customWidth="1"/>
    <col min="12" max="12" width="8.8515625" style="0" customWidth="1"/>
    <col min="13" max="13" width="7.7109375" style="0" customWidth="1"/>
    <col min="14" max="14" width="15.8515625" style="0" customWidth="1"/>
    <col min="15" max="15" width="6.8515625" style="0" customWidth="1"/>
  </cols>
  <sheetData>
    <row r="1" ht="31.5" customHeight="1" hidden="1"/>
    <row r="2" ht="0.75" customHeight="1" hidden="1"/>
    <row r="3" spans="1:3" ht="1.5" customHeight="1" hidden="1">
      <c r="A3" s="10"/>
      <c r="B3" s="10"/>
      <c r="C3" s="10"/>
    </row>
    <row r="4" spans="1:3" ht="12" customHeight="1">
      <c r="A4" s="10"/>
      <c r="B4" s="10"/>
      <c r="C4" s="10"/>
    </row>
    <row r="5" spans="1:11" ht="28.5" customHeight="1">
      <c r="A5" s="35"/>
      <c r="B5" s="75" t="s">
        <v>46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ht="13.5" customHeight="1">
      <c r="A6" s="65" t="s">
        <v>0</v>
      </c>
      <c r="B6" s="65" t="s">
        <v>12</v>
      </c>
      <c r="C6" s="78" t="s">
        <v>27</v>
      </c>
      <c r="D6" s="76"/>
      <c r="E6" s="76"/>
      <c r="F6" s="76"/>
      <c r="G6" s="79"/>
      <c r="H6" s="36"/>
      <c r="I6" s="36"/>
      <c r="J6" s="36"/>
      <c r="K6" s="82" t="s">
        <v>15</v>
      </c>
    </row>
    <row r="7" spans="1:11" ht="10.5" customHeight="1">
      <c r="A7" s="66"/>
      <c r="B7" s="66"/>
      <c r="C7" s="80"/>
      <c r="D7" s="77"/>
      <c r="E7" s="77"/>
      <c r="F7" s="77"/>
      <c r="G7" s="81"/>
      <c r="H7" s="37"/>
      <c r="I7" s="37"/>
      <c r="J7" s="37"/>
      <c r="K7" s="83"/>
    </row>
    <row r="8" spans="1:11" ht="10.5" customHeight="1">
      <c r="A8" s="65"/>
      <c r="B8" s="65" t="s">
        <v>13</v>
      </c>
      <c r="C8" s="72" t="s">
        <v>23</v>
      </c>
      <c r="D8" s="72" t="s">
        <v>30</v>
      </c>
      <c r="E8" s="72" t="s">
        <v>41</v>
      </c>
      <c r="F8" s="72" t="s">
        <v>42</v>
      </c>
      <c r="G8" s="67" t="s">
        <v>33</v>
      </c>
      <c r="H8" s="68"/>
      <c r="I8" s="68"/>
      <c r="J8" s="69"/>
      <c r="K8" s="83"/>
    </row>
    <row r="9" spans="1:16" ht="181.5" customHeight="1">
      <c r="A9" s="66"/>
      <c r="B9" s="66"/>
      <c r="C9" s="72"/>
      <c r="D9" s="72"/>
      <c r="E9" s="72"/>
      <c r="F9" s="72"/>
      <c r="G9" s="38" t="s">
        <v>35</v>
      </c>
      <c r="H9" s="39" t="s">
        <v>36</v>
      </c>
      <c r="I9" s="38" t="s">
        <v>39</v>
      </c>
      <c r="J9" s="38" t="s">
        <v>40</v>
      </c>
      <c r="K9" s="84"/>
      <c r="N9" s="16"/>
      <c r="O9" s="16"/>
      <c r="P9" s="16"/>
    </row>
    <row r="10" spans="1:16" ht="21.75" customHeight="1">
      <c r="A10" s="40">
        <v>1</v>
      </c>
      <c r="B10" s="20" t="s">
        <v>16</v>
      </c>
      <c r="C10" s="31">
        <v>106801</v>
      </c>
      <c r="D10" s="31">
        <v>86679</v>
      </c>
      <c r="E10" s="41"/>
      <c r="F10" s="41"/>
      <c r="G10" s="31">
        <v>7040</v>
      </c>
      <c r="H10" s="31">
        <v>17600</v>
      </c>
      <c r="I10" s="41"/>
      <c r="J10" s="31">
        <v>35640</v>
      </c>
      <c r="K10" s="42">
        <f>C10+D10+E10+G10+F10+J10+H10+I10</f>
        <v>253760</v>
      </c>
      <c r="N10" s="16"/>
      <c r="O10" s="16"/>
      <c r="P10" s="16"/>
    </row>
    <row r="11" spans="1:16" ht="21" customHeight="1">
      <c r="A11" s="40">
        <v>2</v>
      </c>
      <c r="B11" s="20" t="s">
        <v>17</v>
      </c>
      <c r="C11" s="31">
        <v>140782</v>
      </c>
      <c r="D11" s="31">
        <v>114258</v>
      </c>
      <c r="E11" s="41"/>
      <c r="F11" s="41"/>
      <c r="G11" s="31">
        <v>14080</v>
      </c>
      <c r="H11" s="31">
        <v>18480</v>
      </c>
      <c r="I11" s="31">
        <v>48500</v>
      </c>
      <c r="J11" s="31">
        <v>16200</v>
      </c>
      <c r="K11" s="42">
        <f aca="true" t="shared" si="0" ref="K11:K21">C11+D11+E11+G11+F11+J11+H11+I11</f>
        <v>352300</v>
      </c>
      <c r="N11" s="16"/>
      <c r="O11" s="16"/>
      <c r="P11" s="16"/>
    </row>
    <row r="12" spans="1:16" ht="21" customHeight="1">
      <c r="A12" s="40">
        <v>3</v>
      </c>
      <c r="B12" s="20" t="s">
        <v>18</v>
      </c>
      <c r="C12" s="31">
        <v>0</v>
      </c>
      <c r="D12" s="31">
        <v>0</v>
      </c>
      <c r="E12" s="41"/>
      <c r="F12" s="41"/>
      <c r="G12" s="31">
        <v>7040</v>
      </c>
      <c r="H12" s="31">
        <v>29392</v>
      </c>
      <c r="I12" s="41"/>
      <c r="J12" s="31">
        <v>0</v>
      </c>
      <c r="K12" s="42">
        <f t="shared" si="0"/>
        <v>36432</v>
      </c>
      <c r="N12" s="16"/>
      <c r="O12" s="16"/>
      <c r="P12" s="16"/>
    </row>
    <row r="13" spans="1:16" ht="22.5" customHeight="1">
      <c r="A13" s="40">
        <v>4</v>
      </c>
      <c r="B13" s="2" t="s">
        <v>3</v>
      </c>
      <c r="C13" s="31">
        <v>43691</v>
      </c>
      <c r="D13" s="31">
        <v>35459</v>
      </c>
      <c r="E13" s="31">
        <v>316336</v>
      </c>
      <c r="F13" s="31">
        <v>187384</v>
      </c>
      <c r="G13" s="41"/>
      <c r="H13" s="31">
        <v>8800</v>
      </c>
      <c r="I13" s="41"/>
      <c r="J13" s="31">
        <v>16200</v>
      </c>
      <c r="K13" s="42">
        <f t="shared" si="0"/>
        <v>607870</v>
      </c>
      <c r="N13" s="16"/>
      <c r="O13" s="16"/>
      <c r="P13" s="16"/>
    </row>
    <row r="14" spans="1:16" ht="21.75" customHeight="1">
      <c r="A14" s="40">
        <v>5</v>
      </c>
      <c r="B14" s="2" t="s">
        <v>4</v>
      </c>
      <c r="C14" s="31">
        <v>74763</v>
      </c>
      <c r="D14" s="31">
        <v>60677</v>
      </c>
      <c r="E14" s="31">
        <v>215404</v>
      </c>
      <c r="F14" s="31">
        <v>127596</v>
      </c>
      <c r="G14" s="31">
        <v>7040</v>
      </c>
      <c r="H14" s="31">
        <v>8800</v>
      </c>
      <c r="I14" s="41"/>
      <c r="J14" s="31">
        <v>21060</v>
      </c>
      <c r="K14" s="42">
        <f t="shared" si="0"/>
        <v>515340</v>
      </c>
      <c r="N14" s="16"/>
      <c r="O14" s="16"/>
      <c r="P14" s="16"/>
    </row>
    <row r="15" spans="1:16" ht="24.75" customHeight="1">
      <c r="A15" s="40">
        <v>6</v>
      </c>
      <c r="B15" s="2" t="s">
        <v>5</v>
      </c>
      <c r="C15" s="31">
        <v>11848</v>
      </c>
      <c r="D15" s="31">
        <v>9615</v>
      </c>
      <c r="E15" s="31"/>
      <c r="F15" s="31"/>
      <c r="G15" s="41"/>
      <c r="H15" s="31">
        <v>4400</v>
      </c>
      <c r="I15" s="41"/>
      <c r="J15" s="31">
        <v>30825</v>
      </c>
      <c r="K15" s="42">
        <f t="shared" si="0"/>
        <v>56688</v>
      </c>
      <c r="N15" s="16"/>
      <c r="O15" s="16"/>
      <c r="P15" s="16"/>
    </row>
    <row r="16" spans="1:16" ht="21" customHeight="1">
      <c r="A16" s="40">
        <v>7</v>
      </c>
      <c r="B16" s="2" t="s">
        <v>6</v>
      </c>
      <c r="C16" s="31">
        <v>62138</v>
      </c>
      <c r="D16" s="31">
        <v>50430</v>
      </c>
      <c r="E16" s="31"/>
      <c r="F16" s="31"/>
      <c r="G16" s="31">
        <v>14080</v>
      </c>
      <c r="H16" s="31">
        <v>4400</v>
      </c>
      <c r="I16" s="41"/>
      <c r="J16" s="31">
        <v>11340</v>
      </c>
      <c r="K16" s="42">
        <f t="shared" si="0"/>
        <v>142388</v>
      </c>
      <c r="N16" s="16"/>
      <c r="O16" s="16"/>
      <c r="P16" s="16"/>
    </row>
    <row r="17" spans="1:16" ht="21.75" customHeight="1">
      <c r="A17" s="40">
        <v>8</v>
      </c>
      <c r="B17" s="2" t="s">
        <v>7</v>
      </c>
      <c r="C17" s="31">
        <v>67186</v>
      </c>
      <c r="D17" s="31">
        <v>54528</v>
      </c>
      <c r="E17" s="31"/>
      <c r="F17" s="31"/>
      <c r="G17" s="41"/>
      <c r="H17" s="31">
        <v>4400</v>
      </c>
      <c r="I17" s="41"/>
      <c r="J17" s="31">
        <v>6480</v>
      </c>
      <c r="K17" s="42">
        <f t="shared" si="0"/>
        <v>132594</v>
      </c>
      <c r="N17" s="16"/>
      <c r="O17" s="16"/>
      <c r="P17" s="16"/>
    </row>
    <row r="18" spans="1:16" ht="21.75" customHeight="1">
      <c r="A18" s="40">
        <v>9</v>
      </c>
      <c r="B18" s="2" t="s">
        <v>8</v>
      </c>
      <c r="C18" s="31">
        <v>36507</v>
      </c>
      <c r="D18" s="31">
        <v>29629</v>
      </c>
      <c r="E18" s="31">
        <v>147706</v>
      </c>
      <c r="F18" s="31">
        <v>87494</v>
      </c>
      <c r="G18" s="31">
        <v>7040</v>
      </c>
      <c r="H18" s="31">
        <v>4400</v>
      </c>
      <c r="I18" s="41"/>
      <c r="J18" s="31">
        <v>6480</v>
      </c>
      <c r="K18" s="42">
        <f t="shared" si="0"/>
        <v>319256</v>
      </c>
      <c r="N18" s="16"/>
      <c r="O18" s="16"/>
      <c r="P18" s="16"/>
    </row>
    <row r="19" spans="1:17" ht="21.75" customHeight="1">
      <c r="A19" s="43">
        <v>10</v>
      </c>
      <c r="B19" s="21" t="s">
        <v>19</v>
      </c>
      <c r="C19" s="33">
        <v>0</v>
      </c>
      <c r="D19" s="31">
        <v>0</v>
      </c>
      <c r="E19" s="31">
        <v>301565</v>
      </c>
      <c r="F19" s="31">
        <v>178635</v>
      </c>
      <c r="G19" s="31">
        <v>248410</v>
      </c>
      <c r="H19" s="31"/>
      <c r="I19" s="31">
        <v>140576</v>
      </c>
      <c r="J19" s="31">
        <v>0</v>
      </c>
      <c r="K19" s="42">
        <f t="shared" si="0"/>
        <v>869186</v>
      </c>
      <c r="N19" s="16"/>
      <c r="O19" s="16"/>
      <c r="P19" s="16"/>
      <c r="Q19" s="16"/>
    </row>
    <row r="20" spans="1:16" ht="21" customHeight="1">
      <c r="A20" s="44">
        <v>11</v>
      </c>
      <c r="B20" s="21" t="s">
        <v>20</v>
      </c>
      <c r="C20" s="33">
        <v>514392</v>
      </c>
      <c r="D20" s="31">
        <v>417478</v>
      </c>
      <c r="E20" s="31">
        <v>313874</v>
      </c>
      <c r="F20" s="31">
        <v>185926</v>
      </c>
      <c r="G20" s="41"/>
      <c r="H20" s="31"/>
      <c r="I20" s="41"/>
      <c r="J20" s="31">
        <v>29160</v>
      </c>
      <c r="K20" s="42">
        <f t="shared" si="0"/>
        <v>1460830</v>
      </c>
      <c r="N20" s="16"/>
      <c r="O20" s="16"/>
      <c r="P20" s="16"/>
    </row>
    <row r="21" spans="1:16" ht="22.5" customHeight="1">
      <c r="A21" s="44">
        <v>12</v>
      </c>
      <c r="B21" s="20" t="s">
        <v>21</v>
      </c>
      <c r="C21" s="31">
        <v>54372</v>
      </c>
      <c r="D21" s="31">
        <v>44128</v>
      </c>
      <c r="E21" s="31">
        <v>310182</v>
      </c>
      <c r="F21" s="31">
        <v>183738</v>
      </c>
      <c r="G21" s="31">
        <v>7040</v>
      </c>
      <c r="H21" s="31">
        <v>17600</v>
      </c>
      <c r="I21" s="41"/>
      <c r="J21" s="31">
        <v>9720</v>
      </c>
      <c r="K21" s="42">
        <f t="shared" si="0"/>
        <v>626780</v>
      </c>
      <c r="N21" s="16"/>
      <c r="O21" s="16"/>
      <c r="P21" s="16"/>
    </row>
    <row r="22" spans="1:16" ht="22.5" customHeight="1">
      <c r="A22" s="44"/>
      <c r="B22" s="45" t="s">
        <v>9</v>
      </c>
      <c r="C22" s="31">
        <f aca="true" t="shared" si="1" ref="C22:K22">SUM(C10:C21)</f>
        <v>1112480</v>
      </c>
      <c r="D22" s="33">
        <f t="shared" si="1"/>
        <v>902881</v>
      </c>
      <c r="E22" s="33">
        <f t="shared" si="1"/>
        <v>1605067</v>
      </c>
      <c r="F22" s="33">
        <f t="shared" si="1"/>
        <v>950773</v>
      </c>
      <c r="G22" s="33">
        <f t="shared" si="1"/>
        <v>311770</v>
      </c>
      <c r="H22" s="33">
        <f t="shared" si="1"/>
        <v>118272</v>
      </c>
      <c r="I22" s="33">
        <f t="shared" si="1"/>
        <v>189076</v>
      </c>
      <c r="J22" s="33">
        <f t="shared" si="1"/>
        <v>183105</v>
      </c>
      <c r="K22" s="46">
        <f t="shared" si="1"/>
        <v>5373424</v>
      </c>
      <c r="N22" s="30"/>
      <c r="O22" s="16"/>
      <c r="P22" s="16"/>
    </row>
    <row r="23" spans="1:16" ht="21" customHeight="1">
      <c r="A23" s="73"/>
      <c r="B23" s="65" t="s">
        <v>14</v>
      </c>
      <c r="C23" s="70" t="s">
        <v>24</v>
      </c>
      <c r="D23" s="70" t="s">
        <v>31</v>
      </c>
      <c r="E23" s="65" t="s">
        <v>43</v>
      </c>
      <c r="F23" s="65" t="s">
        <v>44</v>
      </c>
      <c r="G23" s="67" t="s">
        <v>34</v>
      </c>
      <c r="H23" s="68"/>
      <c r="I23" s="68"/>
      <c r="J23" s="69"/>
      <c r="K23" s="119"/>
      <c r="N23" s="30"/>
      <c r="O23" s="16"/>
      <c r="P23" s="16"/>
    </row>
    <row r="24" spans="1:16" ht="180.75" customHeight="1">
      <c r="A24" s="74"/>
      <c r="B24" s="66"/>
      <c r="C24" s="71"/>
      <c r="D24" s="71"/>
      <c r="E24" s="66"/>
      <c r="F24" s="66"/>
      <c r="G24" s="38" t="s">
        <v>35</v>
      </c>
      <c r="H24" s="38" t="s">
        <v>36</v>
      </c>
      <c r="I24" s="38" t="s">
        <v>45</v>
      </c>
      <c r="J24" s="38" t="s">
        <v>40</v>
      </c>
      <c r="K24" s="120"/>
      <c r="N24" s="30"/>
      <c r="O24" s="16"/>
      <c r="P24" s="16"/>
    </row>
    <row r="25" spans="1:14" ht="18.75" customHeight="1">
      <c r="A25" s="44">
        <v>13</v>
      </c>
      <c r="B25" s="24" t="s">
        <v>2</v>
      </c>
      <c r="C25" s="33">
        <v>41748</v>
      </c>
      <c r="D25" s="31">
        <v>33882</v>
      </c>
      <c r="E25" s="41"/>
      <c r="F25" s="41"/>
      <c r="G25" s="41"/>
      <c r="H25" s="41"/>
      <c r="I25" s="41"/>
      <c r="J25" s="31">
        <v>11340</v>
      </c>
      <c r="K25" s="42">
        <f aca="true" t="shared" si="2" ref="K25:K30">C25+D25+E25+G25+F25+J25+H25+I25</f>
        <v>86970</v>
      </c>
      <c r="N25" s="9"/>
    </row>
    <row r="26" spans="1:14" ht="17.25" customHeight="1">
      <c r="A26" s="44">
        <v>14</v>
      </c>
      <c r="B26" s="20" t="s">
        <v>28</v>
      </c>
      <c r="C26" s="31">
        <v>162932</v>
      </c>
      <c r="D26" s="31">
        <v>132235</v>
      </c>
      <c r="E26" s="31">
        <v>298190</v>
      </c>
      <c r="F26" s="31">
        <v>188012.5</v>
      </c>
      <c r="G26" s="31">
        <v>14080</v>
      </c>
      <c r="H26" s="31">
        <v>17600</v>
      </c>
      <c r="I26" s="41"/>
      <c r="J26" s="31">
        <v>35847.5</v>
      </c>
      <c r="K26" s="42">
        <f t="shared" si="2"/>
        <v>848897</v>
      </c>
      <c r="N26" s="9"/>
    </row>
    <row r="27" spans="1:14" ht="21.75" customHeight="1">
      <c r="A27" s="44">
        <v>15</v>
      </c>
      <c r="B27" s="20" t="s">
        <v>22</v>
      </c>
      <c r="C27" s="31">
        <v>106801</v>
      </c>
      <c r="D27" s="31">
        <v>86679</v>
      </c>
      <c r="E27" s="31">
        <v>298190</v>
      </c>
      <c r="F27" s="31">
        <v>188012.5</v>
      </c>
      <c r="G27" s="31">
        <v>7040</v>
      </c>
      <c r="H27" s="31">
        <v>17600</v>
      </c>
      <c r="I27" s="41"/>
      <c r="J27" s="31">
        <v>12960</v>
      </c>
      <c r="K27" s="42">
        <f t="shared" si="2"/>
        <v>717282.5</v>
      </c>
      <c r="N27" s="9"/>
    </row>
    <row r="28" spans="1:14" ht="22.5" customHeight="1">
      <c r="A28" s="44">
        <v>16</v>
      </c>
      <c r="B28" s="2" t="s">
        <v>1</v>
      </c>
      <c r="C28" s="31">
        <v>208109</v>
      </c>
      <c r="D28" s="31">
        <v>168901</v>
      </c>
      <c r="E28" s="31">
        <v>298190</v>
      </c>
      <c r="F28" s="31">
        <v>188012.5</v>
      </c>
      <c r="G28" s="31">
        <v>7040</v>
      </c>
      <c r="H28" s="31">
        <v>28160</v>
      </c>
      <c r="I28" s="41"/>
      <c r="J28" s="31">
        <v>58320</v>
      </c>
      <c r="K28" s="42">
        <f t="shared" si="2"/>
        <v>956732.5</v>
      </c>
      <c r="N28" s="9"/>
    </row>
    <row r="29" spans="1:14" ht="21" customHeight="1">
      <c r="A29" s="44">
        <v>17</v>
      </c>
      <c r="B29" s="22" t="s">
        <v>29</v>
      </c>
      <c r="C29" s="33">
        <v>383263</v>
      </c>
      <c r="D29" s="31">
        <v>311055</v>
      </c>
      <c r="E29" s="31">
        <v>260331</v>
      </c>
      <c r="F29" s="31">
        <v>154209</v>
      </c>
      <c r="G29" s="41"/>
      <c r="H29" s="31"/>
      <c r="I29" s="31">
        <v>30000</v>
      </c>
      <c r="J29" s="31">
        <v>109020</v>
      </c>
      <c r="K29" s="42">
        <f t="shared" si="2"/>
        <v>1247878</v>
      </c>
      <c r="N29" s="9"/>
    </row>
    <row r="30" spans="1:14" ht="21" customHeight="1">
      <c r="A30" s="44">
        <v>18</v>
      </c>
      <c r="B30" s="27" t="s">
        <v>32</v>
      </c>
      <c r="C30" s="33">
        <v>444428</v>
      </c>
      <c r="D30" s="33">
        <v>360696</v>
      </c>
      <c r="E30" s="33">
        <v>298190</v>
      </c>
      <c r="F30" s="33">
        <v>188012.5</v>
      </c>
      <c r="G30" s="33">
        <v>21120</v>
      </c>
      <c r="H30" s="33">
        <v>28160</v>
      </c>
      <c r="I30" s="47"/>
      <c r="J30" s="33">
        <v>49195</v>
      </c>
      <c r="K30" s="42">
        <f t="shared" si="2"/>
        <v>1389801.5</v>
      </c>
      <c r="N30" s="9"/>
    </row>
    <row r="31" spans="1:14" ht="27" customHeight="1">
      <c r="A31" s="44"/>
      <c r="B31" s="45" t="s">
        <v>10</v>
      </c>
      <c r="C31" s="33">
        <f aca="true" t="shared" si="3" ref="C31:K31">SUM(C25:C30)</f>
        <v>1347281</v>
      </c>
      <c r="D31" s="33">
        <f t="shared" si="3"/>
        <v>1093448</v>
      </c>
      <c r="E31" s="33">
        <f t="shared" si="3"/>
        <v>1453091</v>
      </c>
      <c r="F31" s="33">
        <f t="shared" si="3"/>
        <v>906259</v>
      </c>
      <c r="G31" s="33">
        <f t="shared" si="3"/>
        <v>49280</v>
      </c>
      <c r="H31" s="33">
        <f t="shared" si="3"/>
        <v>91520</v>
      </c>
      <c r="I31" s="33">
        <f t="shared" si="3"/>
        <v>30000</v>
      </c>
      <c r="J31" s="33">
        <f t="shared" si="3"/>
        <v>276682.5</v>
      </c>
      <c r="K31" s="46">
        <f t="shared" si="3"/>
        <v>5247561.5</v>
      </c>
      <c r="N31" s="9"/>
    </row>
    <row r="32" spans="1:14" ht="11.25" customHeight="1">
      <c r="A32" s="40"/>
      <c r="B32" s="48" t="s">
        <v>11</v>
      </c>
      <c r="C32" s="49">
        <f aca="true" t="shared" si="4" ref="C32:K32">C22+C31</f>
        <v>2459761</v>
      </c>
      <c r="D32" s="49">
        <f t="shared" si="4"/>
        <v>1996329</v>
      </c>
      <c r="E32" s="50">
        <f t="shared" si="4"/>
        <v>3058158</v>
      </c>
      <c r="F32" s="50">
        <f t="shared" si="4"/>
        <v>1857032</v>
      </c>
      <c r="G32" s="50">
        <f t="shared" si="4"/>
        <v>361050</v>
      </c>
      <c r="H32" s="50">
        <f t="shared" si="4"/>
        <v>209792</v>
      </c>
      <c r="I32" s="50">
        <f t="shared" si="4"/>
        <v>219076</v>
      </c>
      <c r="J32" s="50">
        <f t="shared" si="4"/>
        <v>459787.5</v>
      </c>
      <c r="K32" s="50">
        <f t="shared" si="4"/>
        <v>10620985.5</v>
      </c>
      <c r="N32" s="9"/>
    </row>
    <row r="33" spans="1:14" ht="9" customHeight="1">
      <c r="A33" s="51"/>
      <c r="B33" s="51"/>
      <c r="C33" s="52"/>
      <c r="D33" s="30"/>
      <c r="E33" s="16"/>
      <c r="F33" s="16"/>
      <c r="G33" s="16"/>
      <c r="H33" s="16"/>
      <c r="I33" s="16"/>
      <c r="J33" s="16"/>
      <c r="K33" s="16"/>
      <c r="N33" s="9"/>
    </row>
  </sheetData>
  <sheetProtection/>
  <mergeCells count="20">
    <mergeCell ref="B5:K5"/>
    <mergeCell ref="A6:A7"/>
    <mergeCell ref="B6:B7"/>
    <mergeCell ref="C6:G7"/>
    <mergeCell ref="K6:K9"/>
    <mergeCell ref="A8:A9"/>
    <mergeCell ref="B8:B9"/>
    <mergeCell ref="C8:C9"/>
    <mergeCell ref="A23:A24"/>
    <mergeCell ref="B23:B24"/>
    <mergeCell ref="C23:C24"/>
    <mergeCell ref="D23:D24"/>
    <mergeCell ref="E23:E24"/>
    <mergeCell ref="E8:E9"/>
    <mergeCell ref="F23:F24"/>
    <mergeCell ref="D8:D9"/>
    <mergeCell ref="K23:K24"/>
    <mergeCell ref="F8:F9"/>
    <mergeCell ref="G8:J8"/>
    <mergeCell ref="G23:J23"/>
  </mergeCells>
  <printOptions/>
  <pageMargins left="0.2362204724409449" right="0.2362204724409449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TATIANA RYBOLOVLEVA</cp:lastModifiedBy>
  <cp:lastPrinted>2021-09-03T07:25:00Z</cp:lastPrinted>
  <dcterms:created xsi:type="dcterms:W3CDTF">1996-10-08T23:32:33Z</dcterms:created>
  <dcterms:modified xsi:type="dcterms:W3CDTF">2021-09-07T04:57:48Z</dcterms:modified>
  <cp:category/>
  <cp:version/>
  <cp:contentType/>
  <cp:contentStatus/>
</cp:coreProperties>
</file>